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60" windowHeight="7950" tabRatio="922" firstSheet="1" activeTab="8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/>
</workbook>
</file>

<file path=xl/calcChain.xml><?xml version="1.0" encoding="utf-8"?>
<calcChain xmlns="http://schemas.openxmlformats.org/spreadsheetml/2006/main">
  <c r="P23" i="10" l="1"/>
  <c r="Q31" i="11"/>
  <c r="P31" i="11"/>
  <c r="Q23" i="11"/>
  <c r="P23" i="11"/>
  <c r="Q22" i="11"/>
  <c r="Q21" i="11" s="1"/>
  <c r="P22" i="11" l="1"/>
  <c r="P21" i="11" s="1"/>
  <c r="P21" i="10"/>
  <c r="AR27" i="8" l="1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P22" i="8"/>
  <c r="U27" i="8"/>
  <c r="S27" i="8"/>
  <c r="R27" i="8"/>
  <c r="Q27" i="8"/>
  <c r="P27" i="8"/>
  <c r="T29" i="8" l="1"/>
  <c r="T30" i="8"/>
  <c r="T31" i="8"/>
  <c r="T32" i="8"/>
  <c r="T33" i="8"/>
  <c r="T34" i="8"/>
  <c r="T35" i="8"/>
  <c r="T36" i="8"/>
  <c r="T28" i="8"/>
  <c r="T26" i="8"/>
  <c r="T23" i="8"/>
  <c r="T24" i="8"/>
  <c r="T25" i="8"/>
  <c r="P37" i="8"/>
  <c r="Q22" i="8"/>
  <c r="Q21" i="8" s="1"/>
  <c r="R22" i="8"/>
  <c r="R21" i="8" s="1"/>
  <c r="S22" i="8"/>
  <c r="U22" i="8"/>
  <c r="U21" i="8" s="1"/>
  <c r="V22" i="8"/>
  <c r="W22" i="8"/>
  <c r="W21" i="8" s="1"/>
  <c r="X22" i="8"/>
  <c r="X21" i="8" s="1"/>
  <c r="Y22" i="8"/>
  <c r="Y21" i="8" s="1"/>
  <c r="Z22" i="8"/>
  <c r="AA22" i="8"/>
  <c r="AA21" i="8" s="1"/>
  <c r="AB22" i="8"/>
  <c r="AB21" i="8" s="1"/>
  <c r="AC22" i="8"/>
  <c r="AC21" i="8" s="1"/>
  <c r="AD22" i="8"/>
  <c r="AE22" i="8"/>
  <c r="AE21" i="8" s="1"/>
  <c r="AF22" i="8"/>
  <c r="AF21" i="8" s="1"/>
  <c r="AG22" i="8"/>
  <c r="AG21" i="8" s="1"/>
  <c r="AH22" i="8"/>
  <c r="AH21" i="8" s="1"/>
  <c r="AI22" i="8"/>
  <c r="AI21" i="8" s="1"/>
  <c r="AJ22" i="8"/>
  <c r="AJ21" i="8" s="1"/>
  <c r="AK22" i="8"/>
  <c r="AK21" i="8" s="1"/>
  <c r="AL22" i="8"/>
  <c r="AM22" i="8"/>
  <c r="AM21" i="8" s="1"/>
  <c r="AN22" i="8"/>
  <c r="AN21" i="8" s="1"/>
  <c r="AO22" i="8"/>
  <c r="AO21" i="8" s="1"/>
  <c r="AP22" i="8"/>
  <c r="AQ22" i="8"/>
  <c r="AQ21" i="8" s="1"/>
  <c r="AR22" i="8"/>
  <c r="AR21" i="8" s="1"/>
  <c r="Q26" i="7"/>
  <c r="P26" i="7"/>
  <c r="Q21" i="4"/>
  <c r="P21" i="4"/>
  <c r="R21" i="4"/>
  <c r="S21" i="4"/>
  <c r="T21" i="4"/>
  <c r="U21" i="4"/>
  <c r="V21" i="4"/>
  <c r="W21" i="4"/>
  <c r="T27" i="8" l="1"/>
  <c r="AP21" i="8"/>
  <c r="AL21" i="8"/>
  <c r="AD21" i="8"/>
  <c r="T22" i="8"/>
  <c r="T21" i="8" s="1"/>
  <c r="H128" i="12" s="1"/>
  <c r="Z21" i="8"/>
  <c r="H134" i="12" s="1"/>
  <c r="V21" i="8"/>
  <c r="S21" i="8"/>
  <c r="H127" i="12" s="1"/>
  <c r="P21" i="8"/>
  <c r="H276" i="12" s="1"/>
  <c r="A422" i="12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9" i="12"/>
  <c r="H130" i="12"/>
  <c r="H131" i="12"/>
  <c r="H132" i="12"/>
  <c r="H133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11" i="12" l="1"/>
  <c r="E411" i="12" s="1"/>
  <c r="H293" i="12"/>
  <c r="H309" i="12"/>
  <c r="H438" i="12"/>
  <c r="E438" i="12" s="1"/>
  <c r="H441" i="12"/>
  <c r="E441" i="12" s="1"/>
  <c r="H124" i="12"/>
  <c r="H228" i="12"/>
  <c r="H244" i="12"/>
  <c r="H260" i="12"/>
  <c r="H150" i="12"/>
  <c r="H212" i="12"/>
  <c r="H114" i="12"/>
  <c r="E114" i="12" s="1"/>
  <c r="H105" i="12"/>
  <c r="E105" i="12" s="1"/>
  <c r="H14" i="12"/>
  <c r="E14" i="12" s="1"/>
  <c r="H450" i="12"/>
  <c r="E450" i="12" s="1"/>
  <c r="E112" i="12"/>
  <c r="H123" i="12" l="1"/>
  <c r="E123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<sst xmlns="http://schemas.openxmlformats.org/spreadsheetml/2006/main" count="776" uniqueCount="737">
  <si>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</si>
  <si>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</si>
  <si>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</si>
  <si>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</si>
  <si>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</si>
  <si>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</si>
  <si>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</si>
  <si>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</si>
  <si>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</si>
  <si>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</si>
  <si>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</si>
  <si>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</si>
  <si>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</si>
  <si>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</si>
  <si>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</si>
  <si>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</si>
  <si>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</si>
  <si>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</si>
  <si>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</si>
  <si>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</si>
  <si>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</si>
  <si>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</si>
  <si>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</si>
  <si>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</si>
  <si>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</si>
  <si>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</si>
  <si>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</si>
  <si>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</si>
  <si>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</si>
  <si>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</si>
  <si>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</si>
  <si>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</si>
  <si>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</si>
  <si>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</si>
  <si>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</si>
  <si>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</si>
  <si>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</si>
  <si>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</si>
  <si>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</si>
  <si>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</si>
  <si>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</si>
  <si>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</si>
  <si>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</si>
  <si>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</si>
  <si>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</si>
  <si>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</si>
  <si>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</si>
  <si>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</si>
  <si>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</si>
  <si>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</si>
  <si>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</si>
  <si>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</si>
  <si>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</si>
  <si>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</si>
  <si>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</si>
  <si>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</si>
  <si>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</si>
  <si>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</si>
  <si>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</si>
  <si>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</si>
  <si>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</si>
  <si>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</si>
  <si>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</si>
  <si>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</si>
  <si>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</si>
  <si>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</si>
  <si>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</si>
  <si>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</si>
  <si>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</si>
  <si>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</si>
  <si>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</si>
  <si>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</si>
  <si>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</si>
  <si>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</si>
  <si>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</si>
  <si>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</si>
  <si>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</si>
  <si>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</si>
  <si>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</si>
  <si>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</si>
  <si>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</si>
  <si>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</si>
  <si>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</si>
  <si>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</si>
  <si>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</si>
  <si>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</si>
  <si>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</si>
  <si>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</si>
  <si>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</si>
  <si>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</si>
  <si>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</si>
  <si>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</si>
  <si>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</si>
  <si>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</si>
  <si>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</si>
  <si>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</si>
  <si>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</si>
  <si>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</si>
  <si>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</si>
  <si>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</si>
  <si>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</si>
  <si>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</si>
  <si>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</si>
  <si>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</si>
  <si>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</si>
  <si>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</si>
  <si>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</si>
  <si>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</si>
  <si>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</si>
  <si>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</si>
  <si>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</si>
  <si>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</si>
  <si>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</si>
  <si>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</si>
  <si>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</si>
  <si>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</si>
  <si>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</si>
  <si>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</si>
  <si>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</si>
  <si>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</si>
  <si>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</si>
  <si>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</si>
  <si>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</si>
  <si>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</si>
  <si>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</si>
  <si>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</si>
  <si>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</si>
  <si>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</si>
  <si>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</si>
  <si>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</si>
  <si>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</si>
  <si>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</si>
  <si>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</si>
  <si>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</si>
  <si>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</si>
  <si>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</si>
  <si>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</si>
  <si>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</si>
  <si>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</si>
  <si>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</si>
  <si>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</si>
  <si>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</si>
  <si>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</si>
  <si>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</si>
  <si>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</si>
  <si>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</si>
  <si>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</si>
  <si>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</si>
  <si>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</si>
  <si>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</si>
  <si>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</si>
  <si>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</si>
  <si>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</si>
  <si>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</si>
  <si>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</si>
  <si>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</si>
  <si>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</si>
  <si>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</si>
  <si>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</si>
  <si>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</si>
  <si>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</si>
  <si>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</si>
  <si>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</si>
  <si>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</si>
  <si>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</si>
  <si>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</si>
  <si>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</si>
  <si>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</si>
  <si>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</si>
  <si>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</si>
  <si>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</si>
  <si>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</si>
  <si>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</si>
  <si>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</si>
  <si>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</si>
  <si>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</si>
  <si>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</si>
  <si>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</si>
  <si>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</si>
  <si>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</si>
  <si>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</si>
  <si>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</si>
  <si>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</si>
  <si>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</si>
  <si>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</si>
  <si>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</si>
  <si>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</si>
  <si>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</si>
  <si>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</si>
  <si>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</si>
  <si>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</si>
  <si>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</si>
  <si>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</si>
  <si>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</si>
  <si>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</si>
  <si>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</si>
  <si>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</si>
  <si>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</si>
  <si>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</si>
  <si>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</si>
  <si>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</si>
  <si>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</si>
  <si>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</si>
  <si>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</si>
  <si>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</si>
  <si>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</si>
  <si>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</si>
  <si>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</si>
  <si>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</si>
  <si>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</si>
  <si>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</si>
  <si>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</si>
  <si>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</si>
  <si>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</si>
  <si>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</si>
  <si>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</si>
  <si>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</si>
  <si>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</si>
  <si>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</si>
  <si>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</si>
  <si>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</si>
  <si>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</si>
  <si>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</si>
  <si>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</si>
  <si>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</si>
  <si>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</si>
  <si>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</si>
  <si>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</si>
  <si>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</si>
  <si>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</si>
  <si>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</si>
  <si>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</si>
  <si>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</si>
  <si>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</si>
  <si>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</si>
  <si>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</si>
  <si>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</si>
  <si>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</si>
  <si>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</si>
  <si>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</si>
  <si>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</si>
  <si>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</si>
  <si>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</si>
  <si>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</si>
  <si>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</si>
  <si>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</si>
  <si>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</si>
  <si>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</si>
  <si>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</si>
  <si>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</si>
  <si>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</si>
  <si>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</si>
  <si>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</si>
  <si>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</si>
  <si>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</si>
  <si>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</si>
  <si>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</si>
  <si>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</si>
  <si>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</si>
  <si>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</si>
  <si>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</si>
  <si>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</si>
  <si>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</si>
  <si>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</si>
  <si>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</si>
  <si>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</si>
  <si>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</si>
  <si>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</si>
  <si>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</si>
  <si>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</si>
  <si>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</si>
  <si>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</si>
  <si>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</si>
  <si>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</si>
  <si>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</si>
  <si>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</si>
  <si>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</si>
  <si>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</si>
  <si>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</si>
  <si>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</si>
  <si>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</si>
  <si>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</si>
  <si>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</si>
  <si>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</si>
  <si>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</si>
  <si>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</si>
  <si>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</si>
  <si>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</si>
  <si>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</si>
  <si>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</si>
  <si>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</si>
  <si>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</si>
  <si>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</si>
  <si>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</si>
  <si>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</si>
  <si>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</si>
  <si>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</si>
  <si>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</si>
  <si>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</si>
  <si>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</si>
  <si>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</si>
  <si>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</si>
  <si>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</si>
  <si>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</si>
  <si>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</si>
  <si>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</si>
  <si>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</si>
  <si>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</si>
  <si>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</si>
  <si>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</si>
  <si>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</si>
  <si>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</si>
  <si>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</si>
  <si>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</si>
  <si>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</si>
  <si>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</si>
  <si>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</si>
  <si>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</si>
  <si>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</si>
  <si>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</si>
  <si>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</si>
  <si>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</si>
  <si>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</si>
  <si>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</si>
  <si>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</si>
  <si>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</si>
  <si>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</si>
  <si>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</si>
  <si>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</si>
  <si>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</si>
  <si>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</si>
  <si>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</si>
  <si>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</si>
  <si>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</si>
  <si>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</si>
  <si>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</si>
  <si>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</si>
  <si>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</si>
  <si>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</si>
  <si>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</si>
  <si>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</si>
  <si>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</si>
  <si>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</si>
  <si>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</si>
  <si>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</si>
  <si>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</si>
  <si>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</si>
  <si>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</si>
  <si>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</si>
  <si>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</si>
  <si>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</si>
  <si>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</si>
  <si>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</si>
  <si>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</si>
  <si>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</si>
  <si>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</si>
  <si>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</si>
  <si>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</si>
  <si>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</si>
  <si>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</si>
  <si>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</si>
  <si>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</si>
  <si>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</si>
  <si>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</si>
  <si>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</si>
  <si>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</si>
  <si>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</si>
  <si>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</si>
  <si>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</si>
  <si>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</si>
  <si>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</si>
  <si>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</si>
  <si>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</si>
  <si>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</si>
  <si>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</si>
  <si>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</si>
  <si>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</si>
  <si>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</si>
  <si>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</si>
  <si>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</si>
  <si>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</si>
  <si>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</si>
  <si>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</si>
  <si>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</si>
  <si>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</si>
  <si>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</si>
  <si>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</si>
  <si>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</si>
  <si>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</si>
  <si>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</si>
  <si>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</si>
  <si>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</si>
  <si>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</si>
  <si>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</si>
  <si>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</si>
  <si>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</si>
  <si>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</si>
  <si>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</si>
  <si>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</si>
  <si>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</si>
  <si>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</si>
  <si>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</si>
  <si>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</si>
  <si>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</si>
  <si>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</si>
  <si>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</si>
  <si>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</si>
  <si>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</si>
  <si>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</si>
  <si>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</si>
  <si>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</si>
  <si>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</si>
  <si>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</si>
  <si>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</si>
  <si>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</si>
  <si>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</si>
  <si>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</si>
  <si>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</si>
  <si>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</si>
  <si>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</si>
  <si>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</si>
  <si>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</si>
  <si>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</si>
  <si>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</si>
  <si>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</si>
  <si>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</si>
  <si>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</si>
  <si>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</si>
  <si>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</si>
  <si>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</si>
  <si>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</si>
  <si>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</si>
  <si>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</si>
  <si>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</si>
  <si>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</si>
  <si>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</si>
  <si>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</si>
  <si>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</si>
  <si>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</si>
  <si>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</si>
  <si>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</si>
  <si>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</si>
  <si>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</si>
  <si>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</si>
  <si>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</si>
  <si>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</si>
  <si>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</si>
  <si>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</si>
  <si>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</si>
  <si>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</si>
  <si>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</si>
  <si>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</si>
  <si>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</si>
  <si>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</si>
  <si>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</si>
  <si>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</si>
  <si>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</si>
  <si>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</si>
  <si>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</si>
  <si>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</si>
  <si>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</si>
  <si>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</si>
  <si>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</si>
  <si>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</si>
  <si>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</si>
  <si>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</si>
  <si>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</si>
  <si>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</si>
  <si>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</si>
  <si>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</si>
  <si>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</si>
  <si>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</si>
  <si>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</si>
  <si>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</si>
  <si>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</si>
  <si>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</si>
  <si>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</si>
  <si>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</si>
  <si>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</si>
  <si>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</si>
  <si>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</si>
  <si>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</si>
  <si>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</si>
  <si>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</si>
  <si>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</si>
  <si>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</si>
  <si>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</si>
  <si>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</si>
  <si>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</si>
  <si>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</si>
  <si>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</si>
  <si>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</si>
  <si>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</si>
  <si>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</si>
  <si>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</si>
  <si>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</si>
  <si>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</si>
  <si>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</si>
  <si>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</si>
  <si>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</si>
  <si>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</si>
  <si>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</si>
  <si>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</si>
  <si>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</si>
  <si>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</si>
  <si>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</si>
  <si>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</si>
  <si>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</si>
  <si>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</si>
  <si>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</si>
  <si>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</si>
  <si>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</si>
  <si>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</si>
  <si>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</si>
  <si>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</si>
  <si>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</si>
  <si>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</si>
  <si>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</si>
  <si>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</si>
  <si>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</si>
  <si>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</si>
  <si>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</si>
  <si>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</si>
  <si>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</si>
  <si>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</si>
  <si>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</si>
  <si>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</si>
  <si>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</si>
  <si>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</si>
  <si>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</si>
  <si>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</si>
  <si>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</si>
  <si>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</si>
  <si>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</si>
  <si>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</si>
  <si>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</si>
  <si>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</si>
  <si>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</si>
  <si>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</si>
  <si>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</si>
  <si>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</si>
  <si>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</si>
  <si>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</si>
  <si>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</si>
  <si>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</si>
  <si>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</si>
  <si>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</si>
  <si>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</si>
  <si>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</si>
  <si>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</si>
  <si>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</si>
  <si>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</si>
  <si>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</si>
  <si>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</si>
  <si>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</si>
  <si>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</si>
  <si>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</si>
  <si>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</si>
  <si>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</si>
  <si>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</si>
  <si>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</si>
  <si>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</si>
  <si>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</si>
  <si>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</si>
  <si>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</si>
  <si>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</si>
  <si>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</si>
  <si>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</si>
  <si>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</si>
  <si>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</si>
  <si>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</si>
  <si>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</si>
  <si>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</si>
  <si>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</si>
  <si>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</si>
  <si>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</si>
  <si>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</si>
  <si>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</si>
  <si>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</si>
  <si>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</si>
  <si>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</si>
  <si>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</si>
  <si>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</si>
  <si>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</si>
  <si>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</si>
  <si>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</si>
  <si>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</si>
  <si>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</si>
  <si>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</si>
  <si>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</si>
  <si>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</si>
  <si>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</si>
  <si>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</si>
  <si>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</si>
  <si>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</si>
  <si>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</si>
  <si>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</si>
  <si>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</si>
  <si>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</si>
  <si>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</si>
  <si>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</si>
  <si>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</si>
  <si>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</si>
  <si>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</si>
  <si>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</si>
  <si>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</si>
  <si>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</si>
  <si>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</si>
  <si>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</si>
  <si>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</si>
  <si>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</si>
  <si>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</si>
  <si>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</si>
  <si>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</si>
  <si>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</si>
  <si>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</si>
  <si>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</si>
  <si>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</si>
  <si>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</si>
  <si>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</si>
  <si>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</si>
  <si>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</si>
  <si>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</si>
  <si>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</si>
  <si>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</si>
  <si>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</si>
  <si>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</si>
  <si>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</si>
  <si>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</si>
  <si>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</si>
  <si>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</si>
  <si>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</si>
  <si>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</si>
  <si>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</si>
  <si>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</si>
  <si>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</si>
  <si>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</si>
  <si>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</si>
  <si>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</si>
  <si>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</si>
  <si>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</si>
  <si>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</si>
  <si>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</si>
  <si>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</si>
  <si>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</si>
  <si>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</si>
  <si>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</si>
  <si>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</si>
  <si>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</si>
  <si>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</si>
  <si>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</si>
  <si>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</si>
  <si>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</si>
  <si>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</si>
  <si>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</si>
  <si>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</si>
  <si>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</si>
  <si>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</si>
  <si>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</si>
  <si>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</si>
  <si>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</si>
  <si>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</si>
  <si>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</si>
  <si>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</si>
  <si>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</si>
  <si>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</si>
  <si>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</si>
  <si>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</si>
  <si>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</si>
  <si>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</si>
  <si>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</si>
  <si>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</si>
  <si>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</si>
  <si>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</si>
  <si>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</si>
  <si>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</si>
  <si>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</si>
  <si>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</si>
  <si>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</si>
  <si>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</si>
  <si>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</si>
  <si>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</si>
  <si>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</si>
  <si>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</si>
  <si>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</si>
  <si>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</si>
  <si>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</si>
  <si>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</si>
  <si>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</si>
  <si>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</si>
  <si>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</si>
  <si>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</si>
  <si>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</si>
  <si>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</si>
  <si>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</si>
  <si>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</si>
  <si>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</si>
  <si>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</si>
  <si>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</si>
  <si>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</si>
  <si>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</si>
  <si>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</si>
  <si>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</si>
  <si>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</si>
  <si>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</si>
  <si>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</si>
  <si>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</si>
  <si>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</si>
  <si>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</si>
  <si>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</si>
  <si>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</si>
  <si>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</si>
  <si>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</si>
  <si>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</si>
  <si>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</si>
  <si>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</si>
  <si>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</si>
  <si>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</si>
  <si>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</si>
  <si>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</si>
  <si>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</si>
  <si>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</si>
  <si>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</si>
  <si>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</si>
  <si>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</si>
  <si>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</si>
  <si>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</si>
  <si>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</si>
  <si>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</si>
  <si>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</si>
  <si>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</si>
  <si>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</si>
  <si>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МБУ ДО "Корякская детская музыкальная школа"</t>
  </si>
  <si>
    <t>684021 Камчатский край, Елизовский район, с.Коряки, ул.Вилкова, д.1/1</t>
  </si>
  <si>
    <t>директор</t>
  </si>
  <si>
    <t>И.Г.Татаринцева</t>
  </si>
  <si>
    <t>8-914780-13-66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</si>
</sst>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3" fontId="3" fillId="6" borderId="1" xfId="0" applyNumberFormat="1" applyFont="1" applyFill="1" applyBorder="1" applyAlignment="1" applyProtection="1">
      <alignment horizontal="right" wrapText="1"/>
    </xf>
    <xf numFmtId="3" fontId="3" fillId="6" borderId="9" xfId="0" applyNumberFormat="1" applyFont="1" applyFill="1" applyBorder="1" applyAlignment="1" applyProtection="1">
      <alignment horizontal="right" wrapText="1"/>
    </xf>
    <xf numFmtId="3" fontId="3" fillId="6" borderId="1" xfId="0" applyNumberFormat="1" applyFont="1" applyFill="1" applyBorder="1" applyAlignment="1" applyProtection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8" workbookViewId="0">
      <selection activeCell="X30" sqref="X30:CI3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90" t="s">
        <v>553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2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8" t="s">
        <v>554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20"/>
    </row>
    <row r="16" spans="1:87" ht="15" customHeight="1" thickBot="1" x14ac:dyDescent="0.25"/>
    <row r="17" spans="1:87" ht="15" customHeight="1" thickBot="1" x14ac:dyDescent="0.25">
      <c r="H17" s="104" t="s">
        <v>649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7"/>
    </row>
    <row r="18" spans="1:87" ht="20.100000000000001" customHeight="1" thickBot="1" x14ac:dyDescent="0.25"/>
    <row r="19" spans="1:87" ht="15" customHeight="1" x14ac:dyDescent="0.2">
      <c r="K19" s="121" t="s">
        <v>566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3"/>
    </row>
    <row r="20" spans="1:87" ht="15" customHeight="1" thickBot="1" x14ac:dyDescent="0.25">
      <c r="K20" s="124" t="s">
        <v>555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93">
        <v>2018</v>
      </c>
      <c r="AR20" s="93"/>
      <c r="AS20" s="93"/>
      <c r="AT20" s="126" t="s">
        <v>556</v>
      </c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7"/>
    </row>
    <row r="21" spans="1:87" ht="20.100000000000001" customHeight="1" thickBot="1" x14ac:dyDescent="0.25"/>
    <row r="22" spans="1:87" ht="15.75" customHeight="1" thickBot="1" x14ac:dyDescent="0.25">
      <c r="A22" s="101" t="s">
        <v>557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3"/>
      <c r="AY22" s="104" t="s">
        <v>558</v>
      </c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6"/>
      <c r="BP22" s="35"/>
      <c r="BR22" s="113" t="s">
        <v>565</v>
      </c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7" ht="15" customHeight="1" x14ac:dyDescent="0.2">
      <c r="A23" s="107" t="s">
        <v>621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9"/>
      <c r="AY23" s="110" t="s">
        <v>620</v>
      </c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2"/>
      <c r="BO23" s="100" t="s">
        <v>648</v>
      </c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</row>
    <row r="24" spans="1:87" ht="39.950000000000003" customHeight="1" x14ac:dyDescent="0.2">
      <c r="A24" s="94" t="s">
        <v>622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6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</row>
    <row r="25" spans="1:87" ht="15" customHeight="1" x14ac:dyDescent="0.2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9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</row>
    <row r="26" spans="1:87" ht="15.75" thickBot="1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9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</row>
    <row r="27" spans="1:87" ht="15" customHeight="1" thickBot="1" x14ac:dyDescent="0.25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30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4" t="s">
        <v>559</v>
      </c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4" t="s">
        <v>560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41" t="s">
        <v>732</v>
      </c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2"/>
    </row>
    <row r="30" spans="1:87" customFormat="1" ht="15.95" customHeight="1" thickBot="1" x14ac:dyDescent="0.25">
      <c r="A30" s="134" t="s">
        <v>561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51"/>
      <c r="W30" s="151"/>
      <c r="X30" s="139" t="s">
        <v>733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40"/>
    </row>
    <row r="31" spans="1:87" customFormat="1" ht="15.95" customHeight="1" thickBot="1" x14ac:dyDescent="0.25">
      <c r="A31" s="110" t="s">
        <v>562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43" t="s">
        <v>563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5"/>
    </row>
    <row r="32" spans="1:87" customFormat="1" x14ac:dyDescent="0.2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46" t="s">
        <v>564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47"/>
      <c r="AR32" s="110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2"/>
      <c r="BN32" s="110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2"/>
    </row>
    <row r="33" spans="1:87" customFormat="1" x14ac:dyDescent="0.2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46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47"/>
      <c r="AR33" s="110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2"/>
      <c r="BN33" s="110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2"/>
    </row>
    <row r="34" spans="1:87" customFormat="1" x14ac:dyDescent="0.2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46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47"/>
      <c r="AR34" s="110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2"/>
      <c r="BN34" s="110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2"/>
    </row>
    <row r="35" spans="1:87" customFormat="1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46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47"/>
      <c r="AR35" s="110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2"/>
      <c r="BN35" s="110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2"/>
    </row>
    <row r="36" spans="1:87" customFormat="1" x14ac:dyDescent="0.2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46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47"/>
      <c r="AR36" s="110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2"/>
      <c r="BN36" s="148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50"/>
    </row>
    <row r="37" spans="1:87" customFormat="1" ht="13.5" thickBot="1" x14ac:dyDescent="0.25">
      <c r="A37" s="131">
        <v>1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3"/>
      <c r="V37" s="131">
        <v>2</v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3"/>
      <c r="AR37" s="131">
        <v>3</v>
      </c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3"/>
      <c r="BN37" s="131">
        <v>4</v>
      </c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3"/>
    </row>
    <row r="38" spans="1:87" customFormat="1" ht="15" customHeight="1" thickBot="1" x14ac:dyDescent="0.25">
      <c r="A38" s="152">
        <v>609537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4"/>
      <c r="V38" s="136">
        <v>53030001</v>
      </c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8"/>
      <c r="AR38" s="136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8"/>
      <c r="BN38" s="136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8"/>
    </row>
  </sheetData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20" workbookViewId="0">
      <selection activeCell="Q52" sqref="Q52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5" t="s">
        <v>638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x14ac:dyDescent="0.2">
      <c r="A18" s="156" t="s">
        <v>536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7" ht="63.7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9">
        <f>SUM(P22,P31,P38,P39)</f>
        <v>8701</v>
      </c>
      <c r="Q21" s="89">
        <f>SUM(Q22,Q31,Q38,Q39)</f>
        <v>66</v>
      </c>
    </row>
    <row r="22" spans="1:17" ht="15.75" x14ac:dyDescent="0.2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9">
        <f>SUM(P23,P29,P30)</f>
        <v>7984</v>
      </c>
      <c r="Q22" s="89">
        <f>SUM(Q23,Q29,Q30)</f>
        <v>17</v>
      </c>
    </row>
    <row r="23" spans="1:17" ht="15.75" x14ac:dyDescent="0.2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9">
        <f>SUM(P24:P28)</f>
        <v>6151</v>
      </c>
      <c r="Q23" s="89">
        <f>SUM(Q24:Q28)</f>
        <v>0</v>
      </c>
    </row>
    <row r="24" spans="1:17" ht="25.5" x14ac:dyDescent="0.2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1951</v>
      </c>
      <c r="Q24" s="66"/>
    </row>
    <row r="25" spans="1:17" ht="15.75" x14ac:dyDescent="0.2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3670</v>
      </c>
      <c r="Q25" s="66"/>
    </row>
    <row r="26" spans="1:17" ht="15.75" x14ac:dyDescent="0.2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 x14ac:dyDescent="0.2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530</v>
      </c>
      <c r="Q28" s="66"/>
    </row>
    <row r="29" spans="1:17" ht="15.75" x14ac:dyDescent="0.2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113</v>
      </c>
      <c r="Q29" s="66">
        <v>17</v>
      </c>
    </row>
    <row r="30" spans="1:17" ht="15.75" x14ac:dyDescent="0.2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1720</v>
      </c>
      <c r="Q30" s="66"/>
    </row>
    <row r="31" spans="1:17" ht="15.75" x14ac:dyDescent="0.2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89">
        <f>SUM(P32:P37)</f>
        <v>711</v>
      </c>
      <c r="Q31" s="89">
        <f>SUM(Q32:Q37)</f>
        <v>26</v>
      </c>
    </row>
    <row r="32" spans="1:17" ht="15.75" x14ac:dyDescent="0.2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13</v>
      </c>
      <c r="Q32" s="66">
        <v>17</v>
      </c>
    </row>
    <row r="33" spans="1:23" ht="15.75" x14ac:dyDescent="0.2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395</v>
      </c>
      <c r="Q34" s="66"/>
    </row>
    <row r="35" spans="1:23" ht="15.75" x14ac:dyDescent="0.2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175</v>
      </c>
      <c r="Q36" s="66">
        <v>6</v>
      </c>
    </row>
    <row r="37" spans="1:23" ht="15.75" x14ac:dyDescent="0.2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128</v>
      </c>
      <c r="Q37" s="66">
        <v>3</v>
      </c>
    </row>
    <row r="38" spans="1:23" ht="15.75" x14ac:dyDescent="0.2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6</v>
      </c>
      <c r="Q39" s="66">
        <v>23</v>
      </c>
    </row>
    <row r="40" spans="1:23" ht="15.75" x14ac:dyDescent="0.2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7</v>
      </c>
      <c r="Q40" s="66">
        <v>52</v>
      </c>
    </row>
    <row r="44" spans="1:23" s="5" customFormat="1" ht="38.25" customHeight="1" x14ac:dyDescent="0.2">
      <c r="A44" s="168" t="s">
        <v>551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23" s="5" customFormat="1" ht="15.75" x14ac:dyDescent="0.2">
      <c r="A45" s="169" t="s">
        <v>552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6" t="s">
        <v>734</v>
      </c>
      <c r="Q45" s="166"/>
      <c r="S45" s="166" t="s">
        <v>735</v>
      </c>
      <c r="T45" s="166"/>
      <c r="U45" s="166"/>
      <c r="W45" s="33"/>
    </row>
    <row r="46" spans="1:23" s="5" customFormat="1" x14ac:dyDescent="0.2">
      <c r="P46" s="132" t="s">
        <v>470</v>
      </c>
      <c r="Q46" s="132"/>
      <c r="S46" s="132" t="s">
        <v>550</v>
      </c>
      <c r="T46" s="132"/>
      <c r="U46" s="132"/>
      <c r="W46" s="21" t="s">
        <v>471</v>
      </c>
    </row>
    <row r="47" spans="1:23" s="5" customFormat="1" x14ac:dyDescent="0.2"/>
    <row r="48" spans="1:23" s="5" customFormat="1" ht="15.75" x14ac:dyDescent="0.2">
      <c r="O48" s="32"/>
      <c r="P48" s="166" t="s">
        <v>736</v>
      </c>
      <c r="Q48" s="166"/>
      <c r="S48" s="167">
        <v>43482</v>
      </c>
      <c r="T48" s="167"/>
      <c r="U48" s="167"/>
    </row>
    <row r="49" spans="16:21" s="5" customFormat="1" x14ac:dyDescent="0.2">
      <c r="P49" s="132" t="s">
        <v>472</v>
      </c>
      <c r="Q49" s="132"/>
      <c r="S49" s="165" t="s">
        <v>473</v>
      </c>
      <c r="T49" s="132"/>
      <c r="U49" s="132"/>
    </row>
  </sheetData>
  <sheetProtection password="C648" sheet="1" objects="1" scenario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5" t="s">
        <v>580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x14ac:dyDescent="0.2">
      <c r="A17" s="160" t="s">
        <v>579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</row>
    <row r="18" spans="1:17" ht="30" customHeight="1" x14ac:dyDescent="0.2">
      <c r="A18" s="170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70" t="s">
        <v>387</v>
      </c>
      <c r="P18" s="170" t="s">
        <v>396</v>
      </c>
      <c r="Q18" s="170"/>
    </row>
    <row r="19" spans="1:17" ht="30" customHeight="1" x14ac:dyDescent="0.2">
      <c r="A19" s="17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0"/>
      <c r="P19" s="10" t="s">
        <v>397</v>
      </c>
      <c r="Q19" s="10" t="s">
        <v>576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x14ac:dyDescent="0.2">
      <c r="A18" s="158" t="s">
        <v>579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ht="51" x14ac:dyDescent="0.2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x14ac:dyDescent="0.2">
      <c r="A18" s="156" t="s">
        <v>583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</row>
    <row r="19" spans="1:16" ht="30" customHeight="1" x14ac:dyDescent="0.2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 x14ac:dyDescent="0.2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МБУ ДО "Корякская детская музыкальная школа"</v>
      </c>
      <c r="O4" s="77">
        <f ca="1">TODAY()</f>
        <v>43486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684021 Камчатский край, Елизовский район, с.Коряки, ул.Вилкова, д.1/1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53030001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O32" sqref="O32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5" t="s">
        <v>417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x14ac:dyDescent="0.2">
      <c r="A18" s="156" t="s">
        <v>418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</row>
    <row r="19" spans="1:16" ht="39.950000000000003" customHeight="1" x14ac:dyDescent="0.2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1</v>
      </c>
    </row>
    <row r="22" spans="1:16" ht="15.75" x14ac:dyDescent="0.2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zoomScale="80" zoomScaleNormal="80" workbookViewId="0">
      <selection activeCell="W31" sqref="W3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7" t="s">
        <v>419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</row>
    <row r="16" spans="1:23" x14ac:dyDescent="0.2">
      <c r="A16" s="158" t="s">
        <v>420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</row>
    <row r="17" spans="1:23" ht="30" customHeight="1" x14ac:dyDescent="0.2">
      <c r="A17" s="159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9" t="s">
        <v>387</v>
      </c>
      <c r="P17" s="159" t="s">
        <v>403</v>
      </c>
      <c r="Q17" s="159"/>
      <c r="R17" s="159" t="s">
        <v>396</v>
      </c>
      <c r="S17" s="159"/>
      <c r="T17" s="159"/>
      <c r="U17" s="159"/>
      <c r="V17" s="159"/>
      <c r="W17" s="159"/>
    </row>
    <row r="18" spans="1:23" ht="15" customHeight="1" x14ac:dyDescent="0.2">
      <c r="A18" s="15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9"/>
      <c r="P18" s="159" t="s">
        <v>397</v>
      </c>
      <c r="Q18" s="159" t="s">
        <v>406</v>
      </c>
      <c r="R18" s="159" t="s">
        <v>397</v>
      </c>
      <c r="S18" s="159" t="s">
        <v>398</v>
      </c>
      <c r="T18" s="159"/>
      <c r="U18" s="159"/>
      <c r="V18" s="159"/>
      <c r="W18" s="159"/>
    </row>
    <row r="19" spans="1:23" ht="90" customHeight="1" x14ac:dyDescent="0.2">
      <c r="A19" s="15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9"/>
      <c r="P19" s="159"/>
      <c r="Q19" s="159"/>
      <c r="R19" s="159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7">
        <f>SUM(P22:P29)</f>
        <v>6</v>
      </c>
      <c r="Q21" s="87">
        <f>SUM(Q22:Q29)</f>
        <v>6</v>
      </c>
      <c r="R21" s="87">
        <f t="shared" ref="R21:W21" si="0">SUM(R22:R29)</f>
        <v>31</v>
      </c>
      <c r="S21" s="87">
        <f t="shared" si="0"/>
        <v>0</v>
      </c>
      <c r="T21" s="87">
        <f t="shared" si="0"/>
        <v>31</v>
      </c>
      <c r="U21" s="87">
        <f t="shared" si="0"/>
        <v>0</v>
      </c>
      <c r="V21" s="87">
        <f t="shared" si="0"/>
        <v>0</v>
      </c>
      <c r="W21" s="87">
        <f t="shared" si="0"/>
        <v>0</v>
      </c>
    </row>
    <row r="22" spans="1:23" ht="25.5" x14ac:dyDescent="0.2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75" x14ac:dyDescent="0.2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6</v>
      </c>
      <c r="Q27" s="8">
        <v>6</v>
      </c>
      <c r="R27" s="8">
        <v>31</v>
      </c>
      <c r="S27" s="8">
        <v>0</v>
      </c>
      <c r="T27" s="8">
        <v>31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6</v>
      </c>
      <c r="Q31" s="8">
        <v>6</v>
      </c>
      <c r="R31" s="8">
        <v>31</v>
      </c>
      <c r="S31" s="8">
        <v>0</v>
      </c>
      <c r="T31" s="8">
        <v>31</v>
      </c>
      <c r="U31" s="8">
        <v>0</v>
      </c>
      <c r="V31" s="8">
        <v>0</v>
      </c>
      <c r="W31" s="8">
        <v>0</v>
      </c>
    </row>
  </sheetData>
  <sheetProtection password="C648" sheet="1" objects="1" scenario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conditionalFormatting sqref="P30:W30">
    <cfRule type="cellIs" dxfId="30" priority="2" operator="greaterThan">
      <formula>$P$21</formula>
    </cfRule>
  </conditionalFormatting>
  <conditionalFormatting sqref="P31:W31">
    <cfRule type="cellIs" dxfId="29" priority="1" operator="greaterThan">
      <formula>$P$21</formula>
    </cfRule>
  </conditionalFormatting>
  <dataValidations count="3">
    <dataValidation type="whole" allowBlank="1" showInputMessage="1" showErrorMessage="1" errorTitle="Ошибка ввода" error="Попытка ввсети данные отличные от числовых или целочисленных" sqref="P21:W29">
      <formula1>0</formula1>
      <formula2>999999999999</formula2>
    </dataValidation>
    <dataValidation type="whole" allowBlank="1" showInputMessage="1" showErrorMessage="1" errorTitle="Ошибка ввода" error="Число платных объединений больше общего числа (стр.01)" sqref="P30:W30">
      <formula1>0</formula1>
      <formula2>P21</formula2>
    </dataValidation>
    <dataValidation type="whole" allowBlank="1" showInputMessage="1" showErrorMessage="1" errorTitle="Ошибка ввода" error="Число объединений в сельской местности не может быть больше общего числа" sqref="P31:W31">
      <formula1>0</formula1>
      <formula2>P21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58" sqref="P58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5" t="s">
        <v>624</v>
      </c>
      <c r="O17" s="155"/>
      <c r="P17" s="155"/>
      <c r="Q17" s="155"/>
      <c r="R17" s="155"/>
      <c r="S17" s="155"/>
      <c r="T17" s="155"/>
    </row>
    <row r="18" spans="14:20" x14ac:dyDescent="0.2">
      <c r="O18" s="160" t="s">
        <v>421</v>
      </c>
      <c r="P18" s="160"/>
      <c r="Q18" s="160"/>
      <c r="R18" s="160"/>
      <c r="S18" s="160"/>
      <c r="T18" s="160"/>
    </row>
    <row r="19" spans="14:20" ht="76.5" x14ac:dyDescent="0.2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397</v>
      </c>
      <c r="O21" s="55">
        <v>1</v>
      </c>
      <c r="P21" s="8"/>
      <c r="Q21" s="8"/>
      <c r="R21" s="8"/>
      <c r="S21" s="8"/>
      <c r="T21" s="8"/>
    </row>
    <row r="22" spans="14:20" ht="15.75" x14ac:dyDescent="0.25">
      <c r="N22" s="64" t="s">
        <v>586</v>
      </c>
      <c r="O22" s="31">
        <v>2</v>
      </c>
      <c r="P22" s="8"/>
      <c r="Q22" s="8"/>
      <c r="R22" s="8"/>
      <c r="S22" s="8"/>
      <c r="T22" s="8"/>
    </row>
  </sheetData>
  <mergeCells count="2">
    <mergeCell ref="O18:T18"/>
    <mergeCell ref="N17:T17"/>
  </mergeCells>
  <phoneticPr fontId="4" type="noConversion"/>
  <conditionalFormatting sqref="P22:T22">
    <cfRule type="cellIs" dxfId="28" priority="1" operator="greaterThan">
      <formula>$P$21</formula>
    </cfRule>
  </conditionalFormatting>
  <dataValidations count="3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  <dataValidation type="whole" errorStyle="warning" allowBlank="1" showErrorMessage="1" errorTitle="Ошибка ввода" error="Строка 02 не может быть больше строки 01" sqref="P22:T22">
      <formula1>0</formula1>
      <formula2>P21</formula2>
    </dataValidation>
    <dataValidation type="whole" allowBlank="1" showErrorMessage="1" errorTitle="Ошибка ввода" error="Это число не может быть больше чем общая численность занимающихся" sqref="R21:T21">
      <formula1>0</formula1>
      <formula2>$Q$21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5" t="s">
        <v>623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x14ac:dyDescent="0.2">
      <c r="A18" s="156" t="s">
        <v>430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</row>
    <row r="19" spans="1:16" ht="38.2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 x14ac:dyDescent="0.2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 x14ac:dyDescent="0.2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 x14ac:dyDescent="0.2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mergeCells count="2">
    <mergeCell ref="A17:P17"/>
    <mergeCell ref="A18:P18"/>
  </mergeCells>
  <phoneticPr fontId="4" type="noConversion"/>
  <conditionalFormatting sqref="P2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31" sqref="Q3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61" t="s">
        <v>436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7" x14ac:dyDescent="0.2">
      <c r="A17" s="156" t="s">
        <v>437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</row>
    <row r="18" spans="1:17" ht="15" customHeight="1" x14ac:dyDescent="0.2">
      <c r="A18" s="159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9" t="s">
        <v>387</v>
      </c>
      <c r="P18" s="159" t="s">
        <v>432</v>
      </c>
      <c r="Q18" s="159"/>
    </row>
    <row r="19" spans="1:17" ht="15" customHeight="1" x14ac:dyDescent="0.2">
      <c r="A19" s="15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9"/>
      <c r="P19" s="1" t="s">
        <v>433</v>
      </c>
      <c r="Q19" s="1" t="s">
        <v>434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14</v>
      </c>
      <c r="Q22" s="8">
        <v>8</v>
      </c>
    </row>
    <row r="23" spans="1:17" ht="15.75" x14ac:dyDescent="0.2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17</v>
      </c>
      <c r="Q23" s="8">
        <v>12</v>
      </c>
    </row>
    <row r="24" spans="1:17" ht="15.75" x14ac:dyDescent="0.2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0</v>
      </c>
      <c r="Q24" s="8">
        <v>0</v>
      </c>
    </row>
    <row r="25" spans="1:17" ht="15.75" x14ac:dyDescent="0.2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7">
        <f>SUM(P21:P25)</f>
        <v>31</v>
      </c>
      <c r="Q26" s="87">
        <f>SUM(Q21:Q25)</f>
        <v>20</v>
      </c>
    </row>
  </sheetData>
  <sheetProtection password="C648" sheet="1" objects="1" scenarios="1"/>
  <mergeCells count="5">
    <mergeCell ref="A18:A19"/>
    <mergeCell ref="O18:O19"/>
    <mergeCell ref="P18:Q18"/>
    <mergeCell ref="A16:Q16"/>
    <mergeCell ref="A17:Q17"/>
  </mergeCells>
  <phoneticPr fontId="4" type="noConversion"/>
  <conditionalFormatting sqref="Q21:Q25">
    <cfRule type="cellIs" dxfId="27" priority="1" operator="greaterThan">
      <formula>$P$21</formula>
    </cfRule>
  </conditionalFormatting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P26 Q26">
      <formula1>0</formula1>
      <formula2>999999999999</formula2>
    </dataValidation>
    <dataValidation type="whole" allowBlank="1" showErrorMessage="1" errorTitle="Ошибка ввода" error="Число девочек не может превышать общее количество обучающихся" sqref="Q21:Q25">
      <formula1>0</formula1>
      <formula2>P21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="66" zoomScaleNormal="66" workbookViewId="0">
      <pane xSplit="16" ySplit="21" topLeftCell="AI42" activePane="bottomRight" state="frozen"/>
      <selection activeCell="A15" sqref="A15"/>
      <selection pane="topRight" activeCell="Q15" sqref="Q15"/>
      <selection pane="bottomLeft" activeCell="A36" sqref="A36"/>
      <selection pane="bottomRight" activeCell="P38" sqref="P38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7" t="s">
        <v>625</v>
      </c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8" t="s">
        <v>489</v>
      </c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9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9" t="s">
        <v>387</v>
      </c>
      <c r="P17" s="159" t="s">
        <v>438</v>
      </c>
      <c r="Q17" s="159" t="s">
        <v>439</v>
      </c>
      <c r="R17" s="162" t="s">
        <v>487</v>
      </c>
      <c r="S17" s="159" t="s">
        <v>647</v>
      </c>
      <c r="T17" s="159" t="s">
        <v>440</v>
      </c>
      <c r="U17" s="159"/>
      <c r="V17" s="159"/>
      <c r="W17" s="159"/>
      <c r="X17" s="159"/>
      <c r="Y17" s="159"/>
      <c r="Z17" s="159"/>
      <c r="AA17" s="159" t="s">
        <v>441</v>
      </c>
      <c r="AB17" s="159"/>
      <c r="AC17" s="159" t="s">
        <v>442</v>
      </c>
      <c r="AD17" s="159"/>
      <c r="AE17" s="159"/>
      <c r="AF17" s="159"/>
      <c r="AG17" s="159"/>
      <c r="AH17" s="159"/>
      <c r="AI17" s="159" t="s">
        <v>589</v>
      </c>
      <c r="AJ17" s="159"/>
      <c r="AK17" s="159"/>
      <c r="AL17" s="159"/>
      <c r="AM17" s="159"/>
      <c r="AN17" s="159" t="s">
        <v>588</v>
      </c>
      <c r="AO17" s="159"/>
      <c r="AP17" s="159"/>
      <c r="AQ17" s="159"/>
      <c r="AR17" s="159"/>
    </row>
    <row r="18" spans="1:44" ht="20.100000000000001" customHeight="1" x14ac:dyDescent="0.2">
      <c r="A18" s="15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9"/>
      <c r="P18" s="159"/>
      <c r="Q18" s="159"/>
      <c r="R18" s="163"/>
      <c r="S18" s="159"/>
      <c r="T18" s="159" t="s">
        <v>443</v>
      </c>
      <c r="U18" s="159"/>
      <c r="V18" s="159" t="s">
        <v>444</v>
      </c>
      <c r="W18" s="159" t="s">
        <v>445</v>
      </c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</row>
    <row r="19" spans="1:44" ht="50.1" customHeight="1" x14ac:dyDescent="0.2">
      <c r="A19" s="15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9"/>
      <c r="P19" s="159"/>
      <c r="Q19" s="159"/>
      <c r="R19" s="164"/>
      <c r="S19" s="159"/>
      <c r="T19" s="1" t="s">
        <v>446</v>
      </c>
      <c r="U19" s="1" t="s">
        <v>447</v>
      </c>
      <c r="V19" s="159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7">
        <f>SUM(P22,P27,P35,P36)</f>
        <v>7</v>
      </c>
      <c r="Q21" s="87">
        <f t="shared" ref="Q21:AR21" si="0">SUM(Q22,Q27,Q35,Q36)</f>
        <v>0</v>
      </c>
      <c r="R21" s="87">
        <f t="shared" si="0"/>
        <v>4</v>
      </c>
      <c r="S21" s="87">
        <f t="shared" si="0"/>
        <v>5</v>
      </c>
      <c r="T21" s="87">
        <f t="shared" si="0"/>
        <v>3</v>
      </c>
      <c r="U21" s="87">
        <f t="shared" si="0"/>
        <v>4</v>
      </c>
      <c r="V21" s="87">
        <f t="shared" si="0"/>
        <v>2</v>
      </c>
      <c r="W21" s="87">
        <f t="shared" si="0"/>
        <v>4</v>
      </c>
      <c r="X21" s="87">
        <f t="shared" si="0"/>
        <v>0</v>
      </c>
      <c r="Y21" s="87">
        <f t="shared" si="0"/>
        <v>0</v>
      </c>
      <c r="Z21" s="87">
        <f t="shared" si="0"/>
        <v>3</v>
      </c>
      <c r="AA21" s="87">
        <f t="shared" si="0"/>
        <v>3</v>
      </c>
      <c r="AB21" s="87">
        <f t="shared" si="0"/>
        <v>3</v>
      </c>
      <c r="AC21" s="87">
        <f t="shared" si="0"/>
        <v>6</v>
      </c>
      <c r="AD21" s="87">
        <f t="shared" si="0"/>
        <v>5</v>
      </c>
      <c r="AE21" s="87">
        <f t="shared" si="0"/>
        <v>0</v>
      </c>
      <c r="AF21" s="87">
        <f t="shared" si="0"/>
        <v>0</v>
      </c>
      <c r="AG21" s="87">
        <f t="shared" si="0"/>
        <v>0</v>
      </c>
      <c r="AH21" s="87">
        <f t="shared" si="0"/>
        <v>1</v>
      </c>
      <c r="AI21" s="87">
        <f t="shared" si="0"/>
        <v>0</v>
      </c>
      <c r="AJ21" s="87">
        <f t="shared" si="0"/>
        <v>0</v>
      </c>
      <c r="AK21" s="87">
        <f t="shared" si="0"/>
        <v>1</v>
      </c>
      <c r="AL21" s="87">
        <f t="shared" si="0"/>
        <v>1</v>
      </c>
      <c r="AM21" s="87">
        <f t="shared" si="0"/>
        <v>5</v>
      </c>
      <c r="AN21" s="87">
        <f t="shared" si="0"/>
        <v>0</v>
      </c>
      <c r="AO21" s="87">
        <f t="shared" si="0"/>
        <v>1</v>
      </c>
      <c r="AP21" s="87">
        <f t="shared" si="0"/>
        <v>6</v>
      </c>
      <c r="AQ21" s="87">
        <f t="shared" si="0"/>
        <v>5</v>
      </c>
      <c r="AR21" s="87">
        <f t="shared" si="0"/>
        <v>3</v>
      </c>
    </row>
    <row r="22" spans="1:44" ht="30" customHeight="1" x14ac:dyDescent="0.25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7">
        <f>SUM(P23:P26)</f>
        <v>1</v>
      </c>
      <c r="Q22" s="87">
        <f t="shared" ref="Q22:AR22" si="1">SUM(Q23:Q26)</f>
        <v>0</v>
      </c>
      <c r="R22" s="87">
        <f t="shared" si="1"/>
        <v>1</v>
      </c>
      <c r="S22" s="87">
        <f t="shared" si="1"/>
        <v>1</v>
      </c>
      <c r="T22" s="87">
        <f t="shared" si="1"/>
        <v>0</v>
      </c>
      <c r="U22" s="87">
        <f t="shared" si="1"/>
        <v>1</v>
      </c>
      <c r="V22" s="87">
        <f t="shared" si="1"/>
        <v>1</v>
      </c>
      <c r="W22" s="87">
        <f t="shared" si="1"/>
        <v>1</v>
      </c>
      <c r="X22" s="87">
        <f t="shared" si="1"/>
        <v>0</v>
      </c>
      <c r="Y22" s="87">
        <f t="shared" si="1"/>
        <v>0</v>
      </c>
      <c r="Z22" s="87">
        <f t="shared" si="1"/>
        <v>0</v>
      </c>
      <c r="AA22" s="87">
        <f t="shared" si="1"/>
        <v>0</v>
      </c>
      <c r="AB22" s="87">
        <f t="shared" si="1"/>
        <v>0</v>
      </c>
      <c r="AC22" s="87">
        <f t="shared" si="1"/>
        <v>1</v>
      </c>
      <c r="AD22" s="87">
        <f t="shared" si="1"/>
        <v>1</v>
      </c>
      <c r="AE22" s="87">
        <f t="shared" si="1"/>
        <v>0</v>
      </c>
      <c r="AF22" s="87">
        <f t="shared" si="1"/>
        <v>0</v>
      </c>
      <c r="AG22" s="87">
        <f t="shared" si="1"/>
        <v>0</v>
      </c>
      <c r="AH22" s="87">
        <f t="shared" si="1"/>
        <v>0</v>
      </c>
      <c r="AI22" s="87">
        <f t="shared" si="1"/>
        <v>0</v>
      </c>
      <c r="AJ22" s="87">
        <f t="shared" si="1"/>
        <v>0</v>
      </c>
      <c r="AK22" s="87">
        <f t="shared" si="1"/>
        <v>0</v>
      </c>
      <c r="AL22" s="87">
        <f t="shared" si="1"/>
        <v>0</v>
      </c>
      <c r="AM22" s="87">
        <f t="shared" si="1"/>
        <v>1</v>
      </c>
      <c r="AN22" s="87">
        <f t="shared" si="1"/>
        <v>0</v>
      </c>
      <c r="AO22" s="87">
        <f t="shared" si="1"/>
        <v>0</v>
      </c>
      <c r="AP22" s="87">
        <f t="shared" si="1"/>
        <v>1</v>
      </c>
      <c r="AQ22" s="87">
        <f t="shared" si="1"/>
        <v>1</v>
      </c>
      <c r="AR22" s="87">
        <f t="shared" si="1"/>
        <v>1</v>
      </c>
    </row>
    <row r="23" spans="1:44" ht="30" customHeight="1" x14ac:dyDescent="0.25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7">
        <f>P23-U23</f>
        <v>0</v>
      </c>
      <c r="U23" s="8">
        <v>1</v>
      </c>
      <c r="V23" s="8">
        <v>1</v>
      </c>
      <c r="W23" s="8">
        <v>1</v>
      </c>
      <c r="X23" s="8"/>
      <c r="Y23" s="8"/>
      <c r="Z23" s="8">
        <v>0</v>
      </c>
      <c r="AA23" s="8">
        <v>0</v>
      </c>
      <c r="AB23" s="8">
        <v>0</v>
      </c>
      <c r="AC23" s="8">
        <v>1</v>
      </c>
      <c r="AD23" s="8">
        <v>1</v>
      </c>
      <c r="AE23" s="8"/>
      <c r="AF23" s="8"/>
      <c r="AG23" s="8"/>
      <c r="AH23" s="8">
        <v>0</v>
      </c>
      <c r="AI23" s="8"/>
      <c r="AJ23" s="8"/>
      <c r="AK23" s="8">
        <v>0</v>
      </c>
      <c r="AL23" s="8">
        <v>0</v>
      </c>
      <c r="AM23" s="8">
        <v>1</v>
      </c>
      <c r="AN23" s="8"/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 x14ac:dyDescent="0.25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/>
      <c r="Q24" s="8">
        <v>0</v>
      </c>
      <c r="R24" s="8">
        <v>0</v>
      </c>
      <c r="S24" s="8">
        <v>0</v>
      </c>
      <c r="T24" s="87">
        <f t="shared" ref="T24:T25" si="2">P24-U24</f>
        <v>0</v>
      </c>
      <c r="U24" s="8">
        <v>0</v>
      </c>
      <c r="V24" s="8">
        <v>0</v>
      </c>
      <c r="W24" s="8">
        <v>0</v>
      </c>
      <c r="X24" s="8"/>
      <c r="Y24" s="8"/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/>
      <c r="AF24" s="8"/>
      <c r="AG24" s="8"/>
      <c r="AH24" s="8">
        <v>0</v>
      </c>
      <c r="AI24" s="8"/>
      <c r="AJ24" s="8"/>
      <c r="AK24" s="8">
        <v>0</v>
      </c>
      <c r="AL24" s="8">
        <v>0</v>
      </c>
      <c r="AM24" s="8">
        <v>0</v>
      </c>
      <c r="AN24" s="8"/>
      <c r="AO24" s="8">
        <v>0</v>
      </c>
      <c r="AP24" s="8">
        <v>0</v>
      </c>
      <c r="AQ24" s="8">
        <v>0</v>
      </c>
      <c r="AR24" s="8">
        <v>0</v>
      </c>
    </row>
    <row r="25" spans="1:44" ht="20.100000000000001" customHeight="1" x14ac:dyDescent="0.25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7">
        <f t="shared" si="2"/>
        <v>0</v>
      </c>
      <c r="U25" s="8">
        <v>0</v>
      </c>
      <c r="V25" s="8">
        <v>0</v>
      </c>
      <c r="W25" s="8">
        <v>0</v>
      </c>
      <c r="X25" s="8"/>
      <c r="Y25" s="8"/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/>
      <c r="AF25" s="8"/>
      <c r="AG25" s="8"/>
      <c r="AH25" s="8">
        <v>0</v>
      </c>
      <c r="AI25" s="8"/>
      <c r="AJ25" s="8"/>
      <c r="AK25" s="8">
        <v>0</v>
      </c>
      <c r="AL25" s="8">
        <v>0</v>
      </c>
      <c r="AM25" s="8">
        <v>0</v>
      </c>
      <c r="AN25" s="8"/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7">
        <f>P26-U26</f>
        <v>0</v>
      </c>
      <c r="U26" s="8">
        <v>0</v>
      </c>
      <c r="V26" s="8">
        <v>0</v>
      </c>
      <c r="W26" s="8">
        <v>0</v>
      </c>
      <c r="X26" s="8"/>
      <c r="Y26" s="8"/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/>
      <c r="AF26" s="8"/>
      <c r="AG26" s="8"/>
      <c r="AH26" s="8">
        <v>0</v>
      </c>
      <c r="AI26" s="8"/>
      <c r="AJ26" s="8"/>
      <c r="AK26" s="8">
        <v>0</v>
      </c>
      <c r="AL26" s="8">
        <v>0</v>
      </c>
      <c r="AM26" s="8">
        <v>0</v>
      </c>
      <c r="AN26" s="8"/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7">
        <f t="shared" ref="P27:AR27" si="3">SUM(P28:P34)</f>
        <v>4</v>
      </c>
      <c r="Q27" s="87">
        <f t="shared" si="3"/>
        <v>0</v>
      </c>
      <c r="R27" s="87">
        <f t="shared" si="3"/>
        <v>2</v>
      </c>
      <c r="S27" s="87">
        <f t="shared" si="3"/>
        <v>2</v>
      </c>
      <c r="T27" s="87">
        <f t="shared" si="3"/>
        <v>2</v>
      </c>
      <c r="U27" s="87">
        <f t="shared" si="3"/>
        <v>2</v>
      </c>
      <c r="V27" s="87">
        <f t="shared" si="3"/>
        <v>0</v>
      </c>
      <c r="W27" s="87">
        <f t="shared" si="3"/>
        <v>3</v>
      </c>
      <c r="X27" s="87">
        <f t="shared" si="3"/>
        <v>0</v>
      </c>
      <c r="Y27" s="87">
        <f t="shared" si="3"/>
        <v>0</v>
      </c>
      <c r="Z27" s="87">
        <f t="shared" si="3"/>
        <v>1</v>
      </c>
      <c r="AA27" s="87">
        <f t="shared" si="3"/>
        <v>2</v>
      </c>
      <c r="AB27" s="87">
        <f t="shared" si="3"/>
        <v>2</v>
      </c>
      <c r="AC27" s="87">
        <f t="shared" si="3"/>
        <v>4</v>
      </c>
      <c r="AD27" s="87">
        <f t="shared" si="3"/>
        <v>4</v>
      </c>
      <c r="AE27" s="87">
        <f t="shared" si="3"/>
        <v>0</v>
      </c>
      <c r="AF27" s="87">
        <f t="shared" si="3"/>
        <v>0</v>
      </c>
      <c r="AG27" s="87">
        <f t="shared" si="3"/>
        <v>0</v>
      </c>
      <c r="AH27" s="87">
        <f t="shared" si="3"/>
        <v>0</v>
      </c>
      <c r="AI27" s="87">
        <f t="shared" si="3"/>
        <v>0</v>
      </c>
      <c r="AJ27" s="87">
        <f t="shared" si="3"/>
        <v>0</v>
      </c>
      <c r="AK27" s="87">
        <f t="shared" si="3"/>
        <v>1</v>
      </c>
      <c r="AL27" s="87">
        <f t="shared" si="3"/>
        <v>0</v>
      </c>
      <c r="AM27" s="87">
        <f t="shared" si="3"/>
        <v>3</v>
      </c>
      <c r="AN27" s="87">
        <f t="shared" si="3"/>
        <v>0</v>
      </c>
      <c r="AO27" s="87">
        <f t="shared" si="3"/>
        <v>1</v>
      </c>
      <c r="AP27" s="87">
        <f t="shared" si="3"/>
        <v>3</v>
      </c>
      <c r="AQ27" s="87">
        <f t="shared" si="3"/>
        <v>3</v>
      </c>
      <c r="AR27" s="87">
        <f t="shared" si="3"/>
        <v>1</v>
      </c>
    </row>
    <row r="28" spans="1:44" ht="30" customHeight="1" x14ac:dyDescent="0.25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7">
        <f>P28-U28</f>
        <v>0</v>
      </c>
      <c r="U28" s="8">
        <v>0</v>
      </c>
      <c r="V28" s="8">
        <v>0</v>
      </c>
      <c r="W28" s="8">
        <v>0</v>
      </c>
      <c r="X28" s="8"/>
      <c r="Y28" s="8"/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/>
      <c r="AF28" s="8"/>
      <c r="AG28" s="8"/>
      <c r="AH28" s="8">
        <v>0</v>
      </c>
      <c r="AI28" s="8"/>
      <c r="AJ28" s="8"/>
      <c r="AK28" s="8">
        <v>0</v>
      </c>
      <c r="AL28" s="8">
        <v>0</v>
      </c>
      <c r="AM28" s="8">
        <v>0</v>
      </c>
      <c r="AN28" s="8"/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4</v>
      </c>
      <c r="Q29" s="8">
        <v>0</v>
      </c>
      <c r="R29" s="8">
        <v>2</v>
      </c>
      <c r="S29" s="8">
        <v>2</v>
      </c>
      <c r="T29" s="87">
        <f t="shared" ref="T29:T36" si="4">P29-U29</f>
        <v>2</v>
      </c>
      <c r="U29" s="8">
        <v>2</v>
      </c>
      <c r="V29" s="8">
        <v>0</v>
      </c>
      <c r="W29" s="8">
        <v>3</v>
      </c>
      <c r="X29" s="8"/>
      <c r="Y29" s="8"/>
      <c r="Z29" s="8">
        <v>1</v>
      </c>
      <c r="AA29" s="8">
        <v>2</v>
      </c>
      <c r="AB29" s="8">
        <v>2</v>
      </c>
      <c r="AC29" s="8">
        <v>4</v>
      </c>
      <c r="AD29" s="8">
        <v>4</v>
      </c>
      <c r="AE29" s="8"/>
      <c r="AF29" s="8"/>
      <c r="AG29" s="8"/>
      <c r="AH29" s="8">
        <v>0</v>
      </c>
      <c r="AI29" s="8"/>
      <c r="AJ29" s="8"/>
      <c r="AK29" s="8">
        <v>1</v>
      </c>
      <c r="AL29" s="8">
        <v>0</v>
      </c>
      <c r="AM29" s="8">
        <v>3</v>
      </c>
      <c r="AN29" s="8"/>
      <c r="AO29" s="8">
        <v>1</v>
      </c>
      <c r="AP29" s="8">
        <v>3</v>
      </c>
      <c r="AQ29" s="8">
        <v>3</v>
      </c>
      <c r="AR29" s="8">
        <v>1</v>
      </c>
    </row>
    <row r="30" spans="1:44" ht="20.100000000000001" customHeight="1" x14ac:dyDescent="0.25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7">
        <f t="shared" si="4"/>
        <v>0</v>
      </c>
      <c r="U30" s="8">
        <v>0</v>
      </c>
      <c r="V30" s="8">
        <v>0</v>
      </c>
      <c r="W30" s="8">
        <v>0</v>
      </c>
      <c r="X30" s="8"/>
      <c r="Y30" s="8"/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/>
      <c r="AF30" s="8"/>
      <c r="AG30" s="8"/>
      <c r="AH30" s="8">
        <v>0</v>
      </c>
      <c r="AI30" s="8"/>
      <c r="AJ30" s="8"/>
      <c r="AK30" s="8">
        <v>0</v>
      </c>
      <c r="AL30" s="8">
        <v>0</v>
      </c>
      <c r="AM30" s="8">
        <v>0</v>
      </c>
      <c r="AN30" s="8"/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7">
        <f t="shared" si="4"/>
        <v>0</v>
      </c>
      <c r="U31" s="8">
        <v>0</v>
      </c>
      <c r="V31" s="8">
        <v>0</v>
      </c>
      <c r="W31" s="8">
        <v>0</v>
      </c>
      <c r="X31" s="8"/>
      <c r="Y31" s="8"/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/>
      <c r="AF31" s="8"/>
      <c r="AG31" s="8"/>
      <c r="AH31" s="8">
        <v>0</v>
      </c>
      <c r="AI31" s="8"/>
      <c r="AJ31" s="8"/>
      <c r="AK31" s="8">
        <v>0</v>
      </c>
      <c r="AL31" s="8">
        <v>0</v>
      </c>
      <c r="AM31" s="8">
        <v>0</v>
      </c>
      <c r="AN31" s="8"/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7">
        <f t="shared" si="4"/>
        <v>0</v>
      </c>
      <c r="U32" s="8">
        <v>0</v>
      </c>
      <c r="V32" s="8">
        <v>0</v>
      </c>
      <c r="W32" s="8">
        <v>0</v>
      </c>
      <c r="X32" s="8"/>
      <c r="Y32" s="8"/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/>
      <c r="AF32" s="8"/>
      <c r="AG32" s="8"/>
      <c r="AH32" s="8">
        <v>0</v>
      </c>
      <c r="AI32" s="8"/>
      <c r="AJ32" s="8"/>
      <c r="AK32" s="8">
        <v>0</v>
      </c>
      <c r="AL32" s="8">
        <v>0</v>
      </c>
      <c r="AM32" s="8">
        <v>0</v>
      </c>
      <c r="AN32" s="8"/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7">
        <f t="shared" si="4"/>
        <v>0</v>
      </c>
      <c r="U33" s="8">
        <v>0</v>
      </c>
      <c r="V33" s="8">
        <v>0</v>
      </c>
      <c r="W33" s="8">
        <v>0</v>
      </c>
      <c r="X33" s="8"/>
      <c r="Y33" s="8"/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/>
      <c r="AF33" s="8"/>
      <c r="AG33" s="8"/>
      <c r="AH33" s="8">
        <v>0</v>
      </c>
      <c r="AI33" s="8"/>
      <c r="AJ33" s="8"/>
      <c r="AK33" s="8">
        <v>0</v>
      </c>
      <c r="AL33" s="8">
        <v>0</v>
      </c>
      <c r="AM33" s="8">
        <v>0</v>
      </c>
      <c r="AN33" s="8"/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7">
        <f t="shared" si="4"/>
        <v>0</v>
      </c>
      <c r="U34" s="8">
        <v>0</v>
      </c>
      <c r="V34" s="8">
        <v>0</v>
      </c>
      <c r="W34" s="8">
        <v>0</v>
      </c>
      <c r="X34" s="8"/>
      <c r="Y34" s="8"/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/>
      <c r="AF34" s="8"/>
      <c r="AG34" s="8"/>
      <c r="AH34" s="8">
        <v>0</v>
      </c>
      <c r="AI34" s="8"/>
      <c r="AJ34" s="8"/>
      <c r="AK34" s="8">
        <v>0</v>
      </c>
      <c r="AL34" s="8">
        <v>0</v>
      </c>
      <c r="AM34" s="8">
        <v>0</v>
      </c>
      <c r="AN34" s="8"/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7">
        <f t="shared" si="4"/>
        <v>0</v>
      </c>
      <c r="U35" s="8">
        <v>0</v>
      </c>
      <c r="V35" s="8">
        <v>0</v>
      </c>
      <c r="W35" s="8">
        <v>0</v>
      </c>
      <c r="X35" s="8"/>
      <c r="Y35" s="8"/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/>
      <c r="AF35" s="8"/>
      <c r="AG35" s="8"/>
      <c r="AH35" s="8">
        <v>0</v>
      </c>
      <c r="AI35" s="8"/>
      <c r="AJ35" s="8"/>
      <c r="AK35" s="8">
        <v>0</v>
      </c>
      <c r="AL35" s="8">
        <v>0</v>
      </c>
      <c r="AM35" s="8">
        <v>0</v>
      </c>
      <c r="AN35" s="8"/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2</v>
      </c>
      <c r="Q36" s="8">
        <v>0</v>
      </c>
      <c r="R36" s="8">
        <v>1</v>
      </c>
      <c r="S36" s="8">
        <v>2</v>
      </c>
      <c r="T36" s="87">
        <f t="shared" si="4"/>
        <v>1</v>
      </c>
      <c r="U36" s="8">
        <v>1</v>
      </c>
      <c r="V36" s="8">
        <v>1</v>
      </c>
      <c r="W36" s="8">
        <v>0</v>
      </c>
      <c r="X36" s="8"/>
      <c r="Y36" s="8"/>
      <c r="Z36" s="8">
        <v>2</v>
      </c>
      <c r="AA36" s="8">
        <v>1</v>
      </c>
      <c r="AB36" s="8">
        <v>1</v>
      </c>
      <c r="AC36" s="8">
        <v>1</v>
      </c>
      <c r="AD36" s="8">
        <v>0</v>
      </c>
      <c r="AE36" s="8"/>
      <c r="AF36" s="8"/>
      <c r="AG36" s="8"/>
      <c r="AH36" s="8">
        <v>1</v>
      </c>
      <c r="AI36" s="8"/>
      <c r="AJ36" s="8"/>
      <c r="AK36" s="8">
        <v>0</v>
      </c>
      <c r="AL36" s="8">
        <v>1</v>
      </c>
      <c r="AM36" s="8">
        <v>1</v>
      </c>
      <c r="AN36" s="8"/>
      <c r="AO36" s="8">
        <v>0</v>
      </c>
      <c r="AP36" s="8">
        <v>2</v>
      </c>
      <c r="AQ36" s="8">
        <v>1</v>
      </c>
      <c r="AR36" s="8">
        <v>1</v>
      </c>
    </row>
    <row r="37" spans="1:44" ht="60" customHeight="1" x14ac:dyDescent="0.25">
      <c r="A37" s="17" t="s">
        <v>490</v>
      </c>
      <c r="O37" s="18">
        <v>17</v>
      </c>
      <c r="P37" s="88">
        <f>SUM(P39:P40)</f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467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468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469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644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645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C648" sheet="1" objects="1" scenarios="1"/>
  <dataConsolidate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conditionalFormatting sqref="P38">
    <cfRule type="cellIs" dxfId="26" priority="29" operator="greaterThan">
      <formula>$P$37</formula>
    </cfRule>
  </conditionalFormatting>
  <conditionalFormatting sqref="P23">
    <cfRule type="cellIs" dxfId="25" priority="28" operator="lessThan">
      <formula>$S$23</formula>
    </cfRule>
    <cfRule type="expression" dxfId="24" priority="26">
      <formula>SUM($W$23:$Z$23) &gt; $P$23</formula>
    </cfRule>
    <cfRule type="expression" dxfId="23" priority="13">
      <formula>SUM($AC$23,$AE$23,$AG$23,$AH$23) &gt; $P$23</formula>
    </cfRule>
  </conditionalFormatting>
  <conditionalFormatting sqref="P24">
    <cfRule type="expression" dxfId="22" priority="25">
      <formula>SUM($W$24:$Z$24) &gt; $P$24</formula>
    </cfRule>
    <cfRule type="expression" dxfId="21" priority="12">
      <formula>SUM($AC$24,$AE$24,$AG$24,$AH$24) &gt; $P$24</formula>
    </cfRule>
  </conditionalFormatting>
  <conditionalFormatting sqref="P25">
    <cfRule type="expression" dxfId="20" priority="24">
      <formula>SUM($W$25:$Z$25) &gt; $P$25</formula>
    </cfRule>
    <cfRule type="expression" dxfId="19" priority="11">
      <formula>SUM($AC$25,$AE$25,$AG$25,$AH$25) &gt; $P$25</formula>
    </cfRule>
  </conditionalFormatting>
  <conditionalFormatting sqref="P26">
    <cfRule type="expression" dxfId="18" priority="23">
      <formula>SUM($W$26:$Z$26) &gt; $P$26</formula>
    </cfRule>
    <cfRule type="expression" dxfId="17" priority="10">
      <formula>SUM($AC$26,$AE$26,$AG$26,$AH$26) &gt; $P$26</formula>
    </cfRule>
  </conditionalFormatting>
  <conditionalFormatting sqref="P28">
    <cfRule type="expression" dxfId="16" priority="22">
      <formula>SUM($W$28:$Z$28) &gt; $P$28</formula>
    </cfRule>
    <cfRule type="expression" priority="9">
      <formula>SUM($AC$28,$AE$28,$AG$28,$AH$28) &gt; $P$28</formula>
    </cfRule>
  </conditionalFormatting>
  <conditionalFormatting sqref="P29">
    <cfRule type="expression" dxfId="15" priority="21">
      <formula>SUM($W$29:$Z$29) &gt; $P$29</formula>
    </cfRule>
    <cfRule type="expression" dxfId="14" priority="8">
      <formula>SUM($AC$29,$AE$29,$AG$29,$AH$29) &gt; $P$29</formula>
    </cfRule>
  </conditionalFormatting>
  <conditionalFormatting sqref="P30">
    <cfRule type="expression" dxfId="13" priority="20">
      <formula>SUM($W$30:$Z$30) &gt; $P$30</formula>
    </cfRule>
    <cfRule type="expression" dxfId="12" priority="7">
      <formula>SUM($AC$30,$AE$30,$AG$30,$AH$30) &gt; $P$30</formula>
    </cfRule>
  </conditionalFormatting>
  <conditionalFormatting sqref="P31">
    <cfRule type="expression" dxfId="11" priority="19">
      <formula>SUM($W$31:$Z$31) &gt; $P$31</formula>
    </cfRule>
    <cfRule type="expression" dxfId="10" priority="6">
      <formula>SUM($AC$31,$AE$31,$AG$31,$AH$31) &gt; $P$31</formula>
    </cfRule>
  </conditionalFormatting>
  <conditionalFormatting sqref="P32">
    <cfRule type="expression" dxfId="9" priority="18">
      <formula>SUM($W$32:$Z$32) &gt; $P$32</formula>
    </cfRule>
    <cfRule type="expression" dxfId="8" priority="5">
      <formula>SUM($AC$32,$AE$32,$AG$32,$AH$32) &gt; $P$32</formula>
    </cfRule>
  </conditionalFormatting>
  <conditionalFormatting sqref="P33">
    <cfRule type="expression" dxfId="7" priority="17">
      <formula>SUM($W$33:$Z$33) &gt; $P$33</formula>
    </cfRule>
    <cfRule type="expression" dxfId="6" priority="4">
      <formula>SUM($AC$33,$AE$33,$AG$33,$AH$33) &gt; $P$33</formula>
    </cfRule>
  </conditionalFormatting>
  <conditionalFormatting sqref="P34">
    <cfRule type="expression" dxfId="5" priority="16">
      <formula>SUM($W$34:$Z$34) &gt; $P$34</formula>
    </cfRule>
    <cfRule type="expression" dxfId="4" priority="3">
      <formula>SUM($AC$34,$AE$34,$AG$34,$AH$34) &gt; $P$34</formula>
    </cfRule>
  </conditionalFormatting>
  <conditionalFormatting sqref="P35">
    <cfRule type="expression" dxfId="3" priority="15">
      <formula>SUM($W$35:$Z$35) &gt; $P$35</formula>
    </cfRule>
    <cfRule type="expression" dxfId="2" priority="2">
      <formula>SUM($AC$35,$AE$35,$AG$35,$AH$35) &gt; $P$35</formula>
    </cfRule>
  </conditionalFormatting>
  <conditionalFormatting sqref="P36">
    <cfRule type="expression" dxfId="1" priority="14">
      <formula>SUM($W$36:$Z$36) &gt; $P$36</formula>
    </cfRule>
    <cfRule type="expression" dxfId="0" priority="1">
      <formula>SUM($AC$36,$AE$36,$AG$36,$AH$36) &gt; $P$36</formula>
    </cfRule>
  </conditionalFormatting>
  <dataValidations count="42">
    <dataValidation type="whole" allowBlank="1" showInputMessage="1" showErrorMessage="1" errorTitle="Ошибка ввода" error="Попытка ввсети данные отличные от числовых или целочисленных" sqref="P39:P42 Q37:AQ42 P37 P21:R36 S27 S21:S22 V27:Z36 T21:U36 V21:Z22 AA21:AA36 AB27:AB36 AB21:AB22 AC21:AC36 AD27:AD36 AD21:AD22 AE21:AE36 AF27:AF36 AF21:AF22 AG21:AH36 AI21:AR22 AI27:AR27">
      <formula1>0</formula1>
      <formula2>999999999999</formula2>
    </dataValidation>
    <dataValidation type="whole" allowBlank="1" showErrorMessage="1" errorTitle="Ошибка ввода" error="Женщин не может быть больше общего числа медицинских работников" sqref="P38">
      <formula1>0</formula1>
      <formula2>P37</formula2>
    </dataValidation>
    <dataValidation type="whole" allowBlank="1" showErrorMessage="1" errorTitle="Ошибка ввода" error="Численность женщин не может быть больше общей численности работников" sqref="S23:S26 S28:S36">
      <formula1>0</formula1>
      <formula2>P23</formula2>
    </dataValidation>
    <dataValidation type="whole" allowBlank="1" showErrorMessage="1" errorTitle="Ошибка ввода" error="Численность работников имеющих внутреннее совместительство не может превышать общую численность работников" sqref="V23:V26">
      <formula1>0</formula1>
      <formula2>P23</formula2>
    </dataValidation>
    <dataValidation type="whole" allowBlank="1" showErrorMessage="1" errorTitle="Ошибка ввода" error="Число не может превышать общую численность работников" sqref="W23:Z23">
      <formula1>0</formula1>
      <formula2>$P$23</formula2>
    </dataValidation>
    <dataValidation type="whole" allowBlank="1" showErrorMessage="1" errorTitle="Ошибка ввода" error="Число не может превышать общую численность работников" sqref="W24:Z24">
      <formula1>0</formula1>
      <formula2>$P$24</formula2>
    </dataValidation>
    <dataValidation type="whole" allowBlank="1" showErrorMessage="1" errorTitle="Ошибка ввода" error="Число не может превышать общую численность работников" sqref="W25:Z25">
      <formula1>0</formula1>
      <formula2>$P$25</formula2>
    </dataValidation>
    <dataValidation type="whole" allowBlank="1" showErrorMessage="1" errorTitle="Ошибка ввода" error="Число не может превышать общую численность работников" sqref="W26:Z26">
      <formula1>0</formula1>
      <formula2>$P$26</formula2>
    </dataValidation>
    <dataValidation type="whole" allowBlank="1" showErrorMessage="1" errorTitle="Ошибка ввода" error="Число женщин не может превышать общее число внешних совместителей" sqref="AB23:AB26">
      <formula1>0</formula1>
      <formula2>AA23</formula2>
    </dataValidation>
    <dataValidation type="whole" allowBlank="1" showInputMessage="1" showErrorMessage="1" errorTitle="Ошибка ввода" error="Число не может превышать общее количество работников с высшим образованием" sqref="AD23:AD26">
      <formula1>0</formula1>
      <formula2>AC23</formula2>
    </dataValidation>
    <dataValidation type="whole" allowBlank="1" showErrorMessage="1" errorTitle="Ошибка ввода" error="Число не может превышать общее число работников со средним образованием" sqref="AF23:AF26">
      <formula1>0</formula1>
      <formula2>AE23</formula2>
    </dataValidation>
    <dataValidation type="custom" allowBlank="1" showErrorMessage="1" errorTitle="Обратите внимание" error="Сумма всех работников разделенных по возрастам не может быть больше общей суммы работников из гр.3" sqref="AI23:AM23">
      <formula1>SUM($AI$23:$AM$23) &lt;= $P$23</formula1>
    </dataValidation>
    <dataValidation type="custom" allowBlank="1" showErrorMessage="1" errorTitle="Ошибка ввода" error="Сумма численности работников по стажу работы не может превышать общую численности работников" sqref="AI24:AM24">
      <formula1>SUM($AI$24:$AM$24) &lt;= $P$24</formula1>
    </dataValidation>
    <dataValidation type="custom" allowBlank="1" showErrorMessage="1" errorTitle="Ошибка ввода" error="Сумма численности работников по стажу работы не может превышать общую численности работников" sqref="AI25:AM25">
      <formula1>SUM($AI$25:$AM$25) &lt;= $P$25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J26:AM26">
      <formula1>SUM($AI$26:$AM$26) &lt;= $P$26</formula1>
    </dataValidation>
    <dataValidation type="custom" allowBlank="1" showErrorMessage="1" errorTitle="Ошибка ввода" error="Сумма численности работников разбитых по возрастам, не может превышать общую численность всех работников" sqref="AN24:AP24">
      <formula1>SUM($AN$24:$AP$24) &lt;= $P$24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23:AP23">
      <formula1>SUM($AN$23:$AP$23) &lt;= $P$23</formula1>
    </dataValidation>
    <dataValidation type="custom" allowBlank="1" showErrorMessage="1" errorTitle="Ошибка ввода" error="Сумма численности работников разбитых по возрастам, не может превышать общую численность всех работников" sqref="AN25:AP25">
      <formula1>SUM($AN$25:$AP$25) &lt;= $P$25</formula1>
    </dataValidation>
    <dataValidation type="custom" allowBlank="1" showErrorMessage="1" errorTitle="Ошибка ввода" error="Сумма численности работников разбитых по возрастам, не может превышать общую численность всех работников" sqref="AN26:AP26">
      <formula1>SUM($AN$26:$AP$26) &lt;= $P$26</formula1>
    </dataValidation>
    <dataValidation type="whole" allowBlank="1" showErrorMessage="1" errorTitle="Проверьте!" error="Число не может превышать общую численность из графы 29." sqref="AQ23:AQ26">
      <formula1>0</formula1>
      <formula2>AP23</formula2>
    </dataValidation>
    <dataValidation type="whole" allowBlank="1" showInputMessage="1" showErrorMessage="1" errorTitle="Проверьте" error="Число не может превышать число из графы 29" sqref="AR23:AR26">
      <formula1>0</formula1>
      <formula2>AQ23</formula2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28:AP28">
      <formula1>SUM($AN$28:$AP$28) &lt;= $P$28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29:AP29">
      <formula1>SUM($AN$29:$AP$29) &lt;= $P$29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30:AP30">
      <formula1>SUM($AN$30:$AP$30) &lt;= $P$30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31:AP31">
      <formula1>SUM($AN$31:$AP$31) &lt;= $P$31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32:AP32">
      <formula1>SUM($AN$32:$AP$32) &lt;= $P$32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33:AP33">
      <formula1>SUM($AN$33:$AP$33) &lt;= $P$33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34:AP34">
      <formula1>SUM($AN$34:$AP$34) &lt;= $P$34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35:AP35">
      <formula1>SUM($AN$35:$AP$35) &lt;= $P$35</formula1>
    </dataValidation>
    <dataValidation type="custom" allowBlank="1" showInputMessage="1" showErrorMessage="1" errorTitle="Ошибка ввода" error="Сумма численности работников разбитых по возрастам, не может превышать общую численность всех работников" sqref="AN36:AP36">
      <formula1>SUM($AN$36:$AP$36) &lt;= $P$36</formula1>
    </dataValidation>
    <dataValidation type="whole" allowBlank="1" showErrorMessage="1" errorTitle="Ошибка ввода" error="Число не может быть больше чем в графе 29" sqref="AQ28:AQ36">
      <formula1>0</formula1>
      <formula2>AP28</formula2>
    </dataValidation>
    <dataValidation type="whole" allowBlank="1" showErrorMessage="1" errorTitle="Ошибка ввода" error="Число не может быть больше чем в графе 30" sqref="AR28:AR36">
      <formula1>0</formula1>
      <formula2>AQ28</formula2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28:AM28">
      <formula1>SUM($AI$28:$AM$28) &lt;= $P$28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29:AM29">
      <formula1>SUM($AI$29:$AM$29) &lt;= $P$29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30:AM30">
      <formula1>SUM($AI$30:$AM$30) &lt;= $P$30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31:AM31">
      <formula1>SUM($AI$31:$AM$31) &lt;= $P$31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32:AM32">
      <formula1>SUM($AI$32:$AM$32) &lt;= $P$32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33:AM33">
      <formula1>SUM($AI$33:$AM$33) &lt;= $P$33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34:AM34">
      <formula1>SUM($AI$34:$AM$34) &lt;= $P$34</formula1>
    </dataValidation>
    <dataValidation type="custom" operator="greaterThan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35:AM35">
      <formula1>SUM($AI$35:$AM$35) &lt;= $P$35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36:AM36">
      <formula1>SUM($AI$36:$AM$36) &lt;= $P$36</formula1>
    </dataValidation>
    <dataValidation type="custom" allowBlank="1" showInputMessage="1" showErrorMessage="1" errorTitle="Ошибка ввода" error="Сумма численности работников по стажу работы не может превышать общую численности работников" sqref="AI26">
      <formula1>SUM($AI$26:$AM$26) &lt;= $P$26</formula1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71" workbookViewId="0">
      <selection activeCell="R82" sqref="R82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7" t="s">
        <v>646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58" t="s">
        <v>593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16" ht="25.5" x14ac:dyDescent="0.2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139</v>
      </c>
    </row>
    <row r="23" spans="1:16" ht="15.75" x14ac:dyDescent="0.2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5</v>
      </c>
    </row>
    <row r="24" spans="1:16" ht="15.75" x14ac:dyDescent="0.2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85</v>
      </c>
    </row>
    <row r="25" spans="1:16" ht="15.75" x14ac:dyDescent="0.2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 x14ac:dyDescent="0.2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 x14ac:dyDescent="0.2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 x14ac:dyDescent="0.2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/>
    </row>
    <row r="29" spans="1:16" ht="15.75" x14ac:dyDescent="0.2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/>
    </row>
    <row r="30" spans="1:16" ht="15.75" x14ac:dyDescent="0.2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/>
    </row>
    <row r="31" spans="1:16" ht="15.75" x14ac:dyDescent="0.2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/>
    </row>
    <row r="32" spans="1:16" ht="15.75" x14ac:dyDescent="0.2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 x14ac:dyDescent="0.2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 x14ac:dyDescent="0.2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 x14ac:dyDescent="0.2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 x14ac:dyDescent="0.2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 x14ac:dyDescent="0.2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 x14ac:dyDescent="0.2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 x14ac:dyDescent="0.2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 x14ac:dyDescent="0.2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918</v>
      </c>
    </row>
    <row r="41" spans="1:16" ht="15.75" x14ac:dyDescent="0.2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216</v>
      </c>
    </row>
    <row r="42" spans="1:16" ht="25.5" x14ac:dyDescent="0.2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/>
    </row>
    <row r="43" spans="1:16" ht="15.75" x14ac:dyDescent="0.2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75" x14ac:dyDescent="0.2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/>
    </row>
    <row r="45" spans="1:16" ht="15.75" x14ac:dyDescent="0.2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 x14ac:dyDescent="0.2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 x14ac:dyDescent="0.2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 x14ac:dyDescent="0.2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 x14ac:dyDescent="0.2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 x14ac:dyDescent="0.2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 x14ac:dyDescent="0.2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 x14ac:dyDescent="0.2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8</v>
      </c>
    </row>
    <row r="57" spans="1:16" ht="25.5" x14ac:dyDescent="0.2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4</v>
      </c>
    </row>
    <row r="58" spans="1:16" ht="15.75" x14ac:dyDescent="0.2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4</v>
      </c>
    </row>
    <row r="59" spans="1:16" ht="15.75" x14ac:dyDescent="0.2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 x14ac:dyDescent="0.2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 x14ac:dyDescent="0.2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7</v>
      </c>
    </row>
    <row r="62" spans="1:16" ht="25.5" x14ac:dyDescent="0.2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4</v>
      </c>
    </row>
    <row r="63" spans="1:16" ht="15.75" x14ac:dyDescent="0.2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/>
    </row>
    <row r="67" spans="1:16" ht="25.5" x14ac:dyDescent="0.2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/>
    </row>
    <row r="68" spans="1:16" ht="15.75" x14ac:dyDescent="0.2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 x14ac:dyDescent="0.2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/>
    </row>
    <row r="70" spans="1:16" ht="15.75" x14ac:dyDescent="0.2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/>
    </row>
    <row r="71" spans="1:16" ht="15.75" x14ac:dyDescent="0.2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</v>
      </c>
    </row>
    <row r="72" spans="1:16" ht="25.5" x14ac:dyDescent="0.2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/>
    </row>
    <row r="73" spans="1:16" ht="15.75" x14ac:dyDescent="0.2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/>
    </row>
    <row r="76" spans="1:16" ht="15.75" x14ac:dyDescent="0.2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1</v>
      </c>
    </row>
    <row r="77" spans="1:16" ht="25.5" x14ac:dyDescent="0.2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/>
    </row>
    <row r="78" spans="1:16" ht="15.75" x14ac:dyDescent="0.2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/>
    </row>
    <row r="81" spans="1:16" ht="15.75" x14ac:dyDescent="0.2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6</v>
      </c>
    </row>
    <row r="82" spans="1:16" ht="15.75" x14ac:dyDescent="0.2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/>
    </row>
    <row r="83" spans="1:16" ht="15.75" x14ac:dyDescent="0.2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/>
    </row>
    <row r="86" spans="1:16" ht="15.75" customHeight="1" x14ac:dyDescent="0.25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mergeCells count="2">
    <mergeCell ref="A17:P17"/>
    <mergeCell ref="A18:P18"/>
  </mergeCells>
  <phoneticPr fontId="4" type="noConversion"/>
  <dataValidations xWindow="948" yWindow="342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">
      <formula1>0</formula1>
      <formula2>999999999999</formula2>
    </dataValidation>
    <dataValidation type="whole" allowBlank="1" showErrorMessage="1" errorTitle="Ошибка ввода" error="Число не может превышать общее количество из строки 51" sqref="P72">
      <formula1>0</formula1>
      <formula2>P71</formula2>
    </dataValidation>
    <dataValidation type="whole" allowBlank="1" showErrorMessage="1" errorTitle="Ошибка ввода" error="Число не может превышать общее число ПК из строки 36" sqref="P71">
      <formula1>0</formula1>
      <formula2>P56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abSelected="1" topLeftCell="A17" workbookViewId="0">
      <selection activeCell="T30" sqref="T30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626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56" t="s">
        <v>536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</row>
    <row r="19" spans="1:16" ht="30" customHeight="1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9">
        <f>SUM(P22:P23)</f>
        <v>8826</v>
      </c>
    </row>
    <row r="22" spans="1:16" ht="15.75" x14ac:dyDescent="0.2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8708</v>
      </c>
    </row>
    <row r="23" spans="1:16" ht="15.75" x14ac:dyDescent="0.2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9">
        <f>SUM(P24:P28)</f>
        <v>118</v>
      </c>
    </row>
    <row r="24" spans="1:16" ht="25.5" x14ac:dyDescent="0.2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38</v>
      </c>
    </row>
    <row r="25" spans="1:16" ht="15.75" x14ac:dyDescent="0.2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80</v>
      </c>
    </row>
    <row r="26" spans="1:16" ht="15.75" x14ac:dyDescent="0.2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C648" sheet="1" objects="1" scenario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А. Коноваленкова</dc:creator>
  <cp:lastModifiedBy>Пользователь</cp:lastModifiedBy>
  <cp:lastPrinted>2012-08-08T09:31:46Z</cp:lastPrinted>
  <dcterms:created xsi:type="dcterms:W3CDTF">2009-09-17T07:17:02Z</dcterms:created>
  <dcterms:modified xsi:type="dcterms:W3CDTF">2019-01-21T05:27:21Z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